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1970" activeTab="0"/>
  </bookViews>
  <sheets>
    <sheet name="Afmetingen" sheetId="1" r:id="rId1"/>
  </sheets>
  <definedNames>
    <definedName name="_xlnm.Print_Area" localSheetId="0">'Afmetingen'!$A$1:$AH$53</definedName>
  </definedNames>
  <calcPr fullCalcOnLoad="1"/>
</workbook>
</file>

<file path=xl/comments1.xml><?xml version="1.0" encoding="utf-8"?>
<comments xmlns="http://schemas.openxmlformats.org/spreadsheetml/2006/main">
  <authors>
    <author>Martijn Donath</author>
  </authors>
  <commentList>
    <comment ref="D12" authorId="0">
      <text>
        <r>
          <rPr>
            <sz val="8"/>
            <rFont val="Tahoma"/>
            <family val="0"/>
          </rPr>
          <t>Breedte van een standaard pasfoto</t>
        </r>
      </text>
    </comment>
    <comment ref="D5" authorId="0">
      <text>
        <r>
          <rPr>
            <sz val="8"/>
            <rFont val="Tahoma"/>
            <family val="2"/>
          </rPr>
          <t>Maximaal toegestane afmeting van de afbeelding</t>
        </r>
      </text>
    </comment>
    <comment ref="D24" authorId="0">
      <text>
        <r>
          <rPr>
            <sz val="8"/>
            <rFont val="Tahoma"/>
            <family val="2"/>
          </rPr>
          <t>Breedte van een vak waarin de handtekening gezet moet worden.</t>
        </r>
      </text>
    </comment>
    <comment ref="D37" authorId="0">
      <text>
        <r>
          <rPr>
            <sz val="8"/>
            <rFont val="Tahoma"/>
            <family val="2"/>
          </rPr>
          <t>Breedte van een afdruk van het logo</t>
        </r>
      </text>
    </comment>
    <comment ref="E12" authorId="0">
      <text>
        <r>
          <rPr>
            <sz val="8"/>
            <rFont val="Tahoma"/>
            <family val="2"/>
          </rPr>
          <t>Hoogte van een standaard pasfoto.</t>
        </r>
      </text>
    </comment>
  </commentList>
</comments>
</file>

<file path=xl/sharedStrings.xml><?xml version="1.0" encoding="utf-8"?>
<sst xmlns="http://schemas.openxmlformats.org/spreadsheetml/2006/main" count="52" uniqueCount="29">
  <si>
    <t>pixels</t>
  </si>
  <si>
    <t>dpmm</t>
  </si>
  <si>
    <t>mm</t>
  </si>
  <si>
    <t>DPI</t>
  </si>
  <si>
    <t>Pasfoto:</t>
  </si>
  <si>
    <t>Handtekening:</t>
  </si>
  <si>
    <t>Bedrijfslogo:</t>
  </si>
  <si>
    <t>breedte</t>
  </si>
  <si>
    <t>hoogte</t>
  </si>
  <si>
    <t>x</t>
  </si>
  <si>
    <t>inscannen op (mm):</t>
  </si>
  <si>
    <t>ruimte op het pasje (mm):</t>
  </si>
  <si>
    <t>advies</t>
  </si>
  <si>
    <t>maximale grootte (pixels):</t>
  </si>
  <si>
    <t>ruimte op het pasje (inch)</t>
  </si>
  <si>
    <t>minmale grootte (pixels)</t>
  </si>
  <si>
    <t>Optimaal gebruik van de ruimte</t>
  </si>
  <si>
    <t>Maximum afmeting (pixels):</t>
  </si>
  <si>
    <t>Resolutie printer (dpi):</t>
  </si>
  <si>
    <t>afmeting (mm):</t>
  </si>
  <si>
    <t>Op hoeveel DPI mag iets ingescand worden?</t>
  </si>
  <si>
    <t>Legenda:</t>
  </si>
  <si>
    <t>*</t>
  </si>
  <si>
    <t>Afmetingen afbeeldingen aan te leveren t.b.v. legitimatiebewijs Wpbr</t>
  </si>
  <si>
    <t>(kader is niet op werkelijke grootte !)</t>
  </si>
  <si>
    <t xml:space="preserve">(kader is niet op </t>
  </si>
  <si>
    <t>werkelijke grootte !)</t>
  </si>
  <si>
    <t>: de gekozen DPI levert een afbeelding met juiste grootte op</t>
  </si>
  <si>
    <t>Aan te leveren bestandsformaat: *. jpg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</si>
</sst>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%"/>
    <numFmt numFmtId="174" formatCode="0.000"/>
    <numFmt numFmtId="175" formatCode="&quot;Ja&quot;;&quot;Ja&quot;;&quot;Nee&quot;"/>
    <numFmt numFmtId="176" formatCode="&quot;Waar&quot;;&quot;Waar&quot;;&quot;Onwaar&quot;"/>
    <numFmt numFmtId="177" formatCode="&quot;Aan&quot;;&quot;Aan&quot;;&quot;Uit&quot;"/>
    <numFmt numFmtId="178" formatCode="[$€-2]\ #.##000_);[Red]\([$€-2]\ #.##0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0"/>
    </font>
    <font>
      <i/>
      <sz val="9"/>
      <color indexed="2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" fontId="0" fillId="0" borderId="25" xfId="0" applyNumberFormat="1" applyFont="1" applyBorder="1" applyAlignment="1">
      <alignment/>
    </xf>
    <xf numFmtId="172" fontId="0" fillId="0" borderId="19" xfId="0" applyNumberForma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172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 horizontal="left"/>
    </xf>
    <xf numFmtId="172" fontId="0" fillId="0" borderId="23" xfId="0" applyNumberForma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9" fontId="0" fillId="0" borderId="0" xfId="0" applyNumberFormat="1" applyAlignment="1">
      <alignment/>
    </xf>
    <xf numFmtId="9" fontId="2" fillId="0" borderId="0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4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1" fontId="0" fillId="0" borderId="0" xfId="0" applyNumberFormat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0" fontId="0" fillId="33" borderId="0" xfId="0" applyFill="1" applyAlignment="1">
      <alignment/>
    </xf>
    <xf numFmtId="0" fontId="9" fillId="0" borderId="14" xfId="0" applyFont="1" applyBorder="1" applyAlignment="1">
      <alignment/>
    </xf>
    <xf numFmtId="0" fontId="9" fillId="0" borderId="32" xfId="0" applyFont="1" applyBorder="1" applyAlignment="1">
      <alignment/>
    </xf>
    <xf numFmtId="172" fontId="0" fillId="0" borderId="24" xfId="0" applyNumberFormat="1" applyBorder="1" applyAlignment="1">
      <alignment/>
    </xf>
    <xf numFmtId="0" fontId="0" fillId="0" borderId="0" xfId="0" applyAlignment="1">
      <alignment/>
    </xf>
    <xf numFmtId="1" fontId="1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17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72" fontId="0" fillId="0" borderId="24" xfId="0" applyNumberFormat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2"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SheetLayoutView="85" zoomScalePageLayoutView="0" workbookViewId="0" topLeftCell="A1">
      <selection activeCell="I3" sqref="I3"/>
    </sheetView>
  </sheetViews>
  <sheetFormatPr defaultColWidth="9.140625" defaultRowHeight="12.75"/>
  <cols>
    <col min="1" max="1" width="4.140625" style="0" customWidth="1"/>
    <col min="2" max="2" width="23.8515625" style="0" customWidth="1"/>
    <col min="3" max="3" width="7.00390625" style="0" customWidth="1"/>
    <col min="4" max="4" width="8.00390625" style="0" bestFit="1" customWidth="1"/>
    <col min="5" max="5" width="7.28125" style="0" bestFit="1" customWidth="1"/>
    <col min="6" max="6" width="6.8515625" style="0" bestFit="1" customWidth="1"/>
    <col min="7" max="7" width="5.8515625" style="0" customWidth="1"/>
    <col min="8" max="8" width="1.8515625" style="0" customWidth="1"/>
    <col min="9" max="9" width="25.00390625" style="0" bestFit="1" customWidth="1"/>
    <col min="10" max="10" width="7.00390625" style="0" customWidth="1"/>
    <col min="11" max="11" width="0" style="0" hidden="1" customWidth="1"/>
    <col min="12" max="12" width="2.140625" style="11" bestFit="1" customWidth="1"/>
    <col min="13" max="13" width="7.140625" style="0" bestFit="1" customWidth="1"/>
    <col min="14" max="14" width="2.57421875" style="0" customWidth="1"/>
    <col min="15" max="15" width="5.00390625" style="0" customWidth="1"/>
    <col min="16" max="32" width="2.7109375" style="0" customWidth="1"/>
    <col min="33" max="33" width="4.57421875" style="0" bestFit="1" customWidth="1"/>
    <col min="34" max="34" width="4.57421875" style="0" customWidth="1"/>
    <col min="39" max="39" width="10.7109375" style="0" bestFit="1" customWidth="1"/>
  </cols>
  <sheetData>
    <row r="1" ht="18">
      <c r="B1" s="85" t="s">
        <v>23</v>
      </c>
    </row>
    <row r="2" ht="18">
      <c r="B2" s="85"/>
    </row>
    <row r="3" ht="15.75">
      <c r="B3" s="86" t="s">
        <v>28</v>
      </c>
    </row>
    <row r="4" ht="13.5" thickBot="1"/>
    <row r="5" spans="1:5" ht="12.75">
      <c r="A5" s="2"/>
      <c r="B5" s="16" t="s">
        <v>17</v>
      </c>
      <c r="C5" s="22"/>
      <c r="D5" s="84">
        <v>1000</v>
      </c>
      <c r="E5" s="2"/>
    </row>
    <row r="6" spans="2:5" ht="13.5" thickBot="1">
      <c r="B6" s="19" t="s">
        <v>18</v>
      </c>
      <c r="C6" s="55"/>
      <c r="D6" s="21">
        <v>300</v>
      </c>
      <c r="E6" s="2"/>
    </row>
    <row r="7" spans="3:14" ht="12.75">
      <c r="C7" s="2"/>
      <c r="D7" s="2"/>
      <c r="E7" s="2"/>
      <c r="H7" s="2"/>
      <c r="I7" s="2"/>
      <c r="J7" s="2"/>
      <c r="K7" s="2"/>
      <c r="L7" s="34"/>
      <c r="M7" s="2"/>
      <c r="N7" s="2"/>
    </row>
    <row r="8" spans="2:27" ht="13.5" thickBot="1">
      <c r="B8" s="51" t="s">
        <v>20</v>
      </c>
      <c r="C8" s="2"/>
      <c r="D8" s="2"/>
      <c r="E8" s="2"/>
      <c r="H8" s="2"/>
      <c r="I8" s="88" t="s">
        <v>16</v>
      </c>
      <c r="J8" s="89"/>
      <c r="K8" s="89"/>
      <c r="L8" s="89"/>
      <c r="M8" s="89"/>
      <c r="N8" s="2"/>
      <c r="O8" s="2"/>
      <c r="P8" s="67"/>
      <c r="Q8" s="67"/>
      <c r="R8" s="67"/>
      <c r="S8" s="90" t="str">
        <f>CONCATENATE(D12," mm")</f>
        <v>35 mm</v>
      </c>
      <c r="T8" s="91"/>
      <c r="U8" s="91"/>
      <c r="V8" s="67"/>
      <c r="W8" s="67"/>
      <c r="X8" s="67"/>
      <c r="Y8" s="67"/>
      <c r="Z8" s="67"/>
      <c r="AA8" s="67"/>
    </row>
    <row r="9" spans="2:27" ht="12.75">
      <c r="B9" s="1"/>
      <c r="H9" s="2"/>
      <c r="I9" s="3"/>
      <c r="J9" s="2"/>
      <c r="K9" s="2"/>
      <c r="L9" s="34"/>
      <c r="M9" s="2"/>
      <c r="N9" s="2"/>
      <c r="O9" s="2"/>
      <c r="P9" s="67"/>
      <c r="Q9" s="68"/>
      <c r="R9" s="69"/>
      <c r="S9" s="69"/>
      <c r="T9" s="69"/>
      <c r="U9" s="69"/>
      <c r="V9" s="69"/>
      <c r="W9" s="70"/>
      <c r="X9" s="67"/>
      <c r="Y9" s="83" t="str">
        <f>CONCATENATE("breedte: tussen ",J15," en ",J13," pixels")</f>
        <v>breedte: tussen 262 en 777 pixels</v>
      </c>
      <c r="Z9" s="67"/>
      <c r="AA9" s="67"/>
    </row>
    <row r="10" spans="8:27" ht="13.5" thickBot="1">
      <c r="H10" s="2"/>
      <c r="I10" s="2"/>
      <c r="J10" s="52" t="s">
        <v>7</v>
      </c>
      <c r="K10" s="52"/>
      <c r="L10" s="53" t="s">
        <v>9</v>
      </c>
      <c r="M10" s="52" t="s">
        <v>8</v>
      </c>
      <c r="N10" s="2"/>
      <c r="O10" s="2"/>
      <c r="P10" s="67"/>
      <c r="Q10" s="71"/>
      <c r="R10" s="5"/>
      <c r="S10" s="5"/>
      <c r="T10" s="5"/>
      <c r="U10" s="5"/>
      <c r="V10" s="5"/>
      <c r="W10" s="31"/>
      <c r="X10" s="67"/>
      <c r="Y10" s="83" t="str">
        <f>CONCATENATE("hoogte: tussen ",M15," en ",M13," pixels")</f>
        <v>hoogte: tussen 338 en 1000 pixels</v>
      </c>
      <c r="Z10" s="67"/>
      <c r="AA10" s="67"/>
    </row>
    <row r="11" spans="2:27" ht="12.75">
      <c r="B11" s="42" t="s">
        <v>4</v>
      </c>
      <c r="C11" s="54" t="s">
        <v>1</v>
      </c>
      <c r="D11" s="23" t="s">
        <v>7</v>
      </c>
      <c r="E11" s="24" t="s">
        <v>8</v>
      </c>
      <c r="F11" s="38"/>
      <c r="G11" s="59"/>
      <c r="H11" s="60"/>
      <c r="I11" s="3" t="s">
        <v>11</v>
      </c>
      <c r="J11" s="2">
        <v>22.25</v>
      </c>
      <c r="K11" s="2"/>
      <c r="L11" s="34"/>
      <c r="M11" s="2">
        <v>28.627</v>
      </c>
      <c r="N11" s="2"/>
      <c r="O11" s="2"/>
      <c r="P11" s="67"/>
      <c r="Q11" s="71"/>
      <c r="R11" s="5"/>
      <c r="S11" s="5"/>
      <c r="T11" s="5"/>
      <c r="U11" s="5"/>
      <c r="W11" s="31"/>
      <c r="X11" s="67"/>
      <c r="Y11" s="67"/>
      <c r="Z11" s="67"/>
      <c r="AA11" s="67"/>
    </row>
    <row r="12" spans="2:27" ht="13.5" thickBot="1">
      <c r="B12" s="43" t="s">
        <v>19</v>
      </c>
      <c r="C12" s="7">
        <v>25.4</v>
      </c>
      <c r="D12" s="58">
        <v>35</v>
      </c>
      <c r="E12" s="57">
        <f>M12</f>
        <v>45.031235955056175</v>
      </c>
      <c r="F12" s="25"/>
      <c r="G12" s="61"/>
      <c r="H12" s="62"/>
      <c r="I12" s="3" t="s">
        <v>10</v>
      </c>
      <c r="J12" s="2">
        <f>D12</f>
        <v>35</v>
      </c>
      <c r="K12" s="2"/>
      <c r="L12" s="34"/>
      <c r="M12" s="35">
        <f>J12*M11/J11</f>
        <v>45.031235955056175</v>
      </c>
      <c r="N12" s="2"/>
      <c r="O12" s="2"/>
      <c r="P12" s="67"/>
      <c r="Q12" s="71"/>
      <c r="R12" s="82" t="s">
        <v>25</v>
      </c>
      <c r="S12" s="5"/>
      <c r="T12" s="5"/>
      <c r="U12" s="5"/>
      <c r="V12" s="5"/>
      <c r="W12" s="31"/>
      <c r="X12" s="67"/>
      <c r="Y12" s="67"/>
      <c r="Z12" s="67"/>
      <c r="AA12" s="67"/>
    </row>
    <row r="13" spans="2:26" ht="13.5" thickBot="1">
      <c r="B13" s="43"/>
      <c r="C13" s="7"/>
      <c r="D13" s="58"/>
      <c r="E13" s="57"/>
      <c r="F13" s="25"/>
      <c r="G13" s="63"/>
      <c r="H13" s="60"/>
      <c r="I13" s="13" t="s">
        <v>13</v>
      </c>
      <c r="J13" s="78">
        <f>FLOOR(M13*J11/M11,1)</f>
        <v>777</v>
      </c>
      <c r="K13" s="14"/>
      <c r="L13" s="15"/>
      <c r="M13" s="79">
        <f>D5</f>
        <v>1000</v>
      </c>
      <c r="N13" s="2"/>
      <c r="O13" s="2"/>
      <c r="P13" s="67"/>
      <c r="Q13" s="71"/>
      <c r="R13" s="82" t="s">
        <v>26</v>
      </c>
      <c r="S13" s="5"/>
      <c r="T13" s="5"/>
      <c r="U13" s="5"/>
      <c r="V13" s="5"/>
      <c r="W13" s="31"/>
      <c r="X13" s="5">
        <f>E12</f>
        <v>45.031235955056175</v>
      </c>
      <c r="Y13" s="67" t="s">
        <v>2</v>
      </c>
      <c r="Z13" s="67"/>
    </row>
    <row r="14" spans="2:27" ht="13.5" thickBot="1">
      <c r="B14" s="43" t="s">
        <v>3</v>
      </c>
      <c r="C14" s="9"/>
      <c r="D14" s="8" t="s">
        <v>0</v>
      </c>
      <c r="E14" s="25" t="s">
        <v>0</v>
      </c>
      <c r="F14" s="39" t="s">
        <v>12</v>
      </c>
      <c r="G14" s="64"/>
      <c r="H14" s="65"/>
      <c r="I14" s="49" t="s">
        <v>14</v>
      </c>
      <c r="J14" s="74">
        <f>J11/25.4</f>
        <v>0.8759842519685039</v>
      </c>
      <c r="K14" s="2"/>
      <c r="L14" s="34"/>
      <c r="M14" s="74">
        <f>M11/25.4</f>
        <v>1.1270472440944883</v>
      </c>
      <c r="N14" s="2"/>
      <c r="O14" s="2"/>
      <c r="P14" s="67"/>
      <c r="Q14" s="71"/>
      <c r="R14" s="5"/>
      <c r="S14" s="5"/>
      <c r="T14" s="5"/>
      <c r="U14" s="5"/>
      <c r="V14" s="5"/>
      <c r="W14" s="31"/>
      <c r="X14" s="67"/>
      <c r="Y14" s="67"/>
      <c r="Z14" s="67"/>
      <c r="AA14" s="67"/>
    </row>
    <row r="15" spans="2:27" ht="13.5" thickBot="1">
      <c r="B15" s="44">
        <v>200</v>
      </c>
      <c r="C15" s="4">
        <f>B15/C$12</f>
        <v>7.874015748031496</v>
      </c>
      <c r="D15" s="12">
        <f aca="true" t="shared" si="0" ref="D15:E17">D$12*$C15</f>
        <v>275.59055118110234</v>
      </c>
      <c r="E15" s="27">
        <f t="shared" si="0"/>
        <v>354.57666106343447</v>
      </c>
      <c r="F15" s="37"/>
      <c r="G15" s="64"/>
      <c r="H15" s="64"/>
      <c r="I15" s="50" t="s">
        <v>15</v>
      </c>
      <c r="J15" s="78">
        <f>FLOOR(J14*$D$6,1)</f>
        <v>262</v>
      </c>
      <c r="K15" s="14"/>
      <c r="L15" s="15"/>
      <c r="M15" s="79">
        <f>FLOOR(M14*$D$6,1)</f>
        <v>338</v>
      </c>
      <c r="N15" s="2"/>
      <c r="O15" s="2"/>
      <c r="P15" s="67"/>
      <c r="Q15" s="71"/>
      <c r="R15" s="5"/>
      <c r="S15" s="5"/>
      <c r="T15" s="5"/>
      <c r="U15" s="5"/>
      <c r="V15" s="5"/>
      <c r="W15" s="31"/>
      <c r="X15" s="67"/>
      <c r="Y15" s="67"/>
      <c r="Z15" s="67"/>
      <c r="AA15" s="67"/>
    </row>
    <row r="16" spans="2:27" ht="12.75">
      <c r="B16" s="26">
        <v>300</v>
      </c>
      <c r="C16" s="4">
        <f>B16/C$12</f>
        <v>11.811023622047244</v>
      </c>
      <c r="D16" s="12">
        <f t="shared" si="0"/>
        <v>413.38582677165357</v>
      </c>
      <c r="E16" s="27">
        <f t="shared" si="0"/>
        <v>531.8649915951517</v>
      </c>
      <c r="F16" s="37"/>
      <c r="G16" s="64"/>
      <c r="H16" s="64"/>
      <c r="I16" s="2"/>
      <c r="J16" s="2"/>
      <c r="K16" s="2"/>
      <c r="L16" s="34"/>
      <c r="M16" s="2"/>
      <c r="N16" s="2"/>
      <c r="O16" s="2"/>
      <c r="P16" s="67"/>
      <c r="Q16" s="71"/>
      <c r="R16" s="5"/>
      <c r="S16" s="5"/>
      <c r="T16" s="5"/>
      <c r="U16" s="5"/>
      <c r="V16" s="5"/>
      <c r="W16" s="31"/>
      <c r="X16" s="67"/>
      <c r="Y16" s="67"/>
      <c r="Z16" s="67"/>
      <c r="AA16" s="67"/>
    </row>
    <row r="17" spans="2:27" ht="13.5" thickBot="1">
      <c r="B17" s="19">
        <v>400</v>
      </c>
      <c r="C17" s="28">
        <f>B17/C$12</f>
        <v>15.748031496062993</v>
      </c>
      <c r="D17" s="29">
        <f t="shared" si="0"/>
        <v>551.1811023622047</v>
      </c>
      <c r="E17" s="30">
        <f t="shared" si="0"/>
        <v>709.1533221268689</v>
      </c>
      <c r="F17" s="40" t="s">
        <v>22</v>
      </c>
      <c r="G17" s="64"/>
      <c r="H17" s="64"/>
      <c r="I17" s="2"/>
      <c r="J17" s="2"/>
      <c r="K17" s="2"/>
      <c r="L17" s="34"/>
      <c r="M17" s="2"/>
      <c r="N17" s="2"/>
      <c r="O17" s="2"/>
      <c r="P17" s="67"/>
      <c r="Q17" s="72"/>
      <c r="R17" s="73"/>
      <c r="S17" s="73"/>
      <c r="T17" s="73"/>
      <c r="U17" s="73"/>
      <c r="V17" s="73"/>
      <c r="W17" s="33"/>
      <c r="X17" s="67"/>
      <c r="Y17" s="67"/>
      <c r="Z17" s="67"/>
      <c r="AA17" s="67"/>
    </row>
    <row r="18" spans="2:27" ht="12.75">
      <c r="B18" s="3"/>
      <c r="C18" s="4"/>
      <c r="F18" s="87"/>
      <c r="G18" s="64"/>
      <c r="H18" s="64"/>
      <c r="I18" s="2"/>
      <c r="J18" s="2"/>
      <c r="K18" s="2"/>
      <c r="L18" s="34"/>
      <c r="M18" s="2"/>
      <c r="N18" s="2"/>
      <c r="O18" s="2"/>
      <c r="P18" s="67"/>
      <c r="Q18" s="5"/>
      <c r="R18" s="5"/>
      <c r="S18" s="5"/>
      <c r="T18" s="5"/>
      <c r="U18" s="5"/>
      <c r="V18" s="5"/>
      <c r="W18" s="5"/>
      <c r="X18" s="67"/>
      <c r="Y18" s="67"/>
      <c r="Z18" s="67"/>
      <c r="AA18" s="67"/>
    </row>
    <row r="19" spans="2:35" ht="12.75">
      <c r="B19" s="3"/>
      <c r="C19" s="4"/>
      <c r="D19" s="2"/>
      <c r="E19" s="2"/>
      <c r="F19" s="87"/>
      <c r="G19" s="64"/>
      <c r="H19" s="64"/>
      <c r="I19" s="2"/>
      <c r="J19" s="2"/>
      <c r="K19" s="2"/>
      <c r="L19" s="34"/>
      <c r="M19" s="2"/>
      <c r="N19" s="2"/>
      <c r="O19" s="2"/>
      <c r="P19" s="67"/>
      <c r="Q19" s="5"/>
      <c r="R19" s="5"/>
      <c r="S19" s="5"/>
      <c r="T19" s="5"/>
      <c r="U19" s="5"/>
      <c r="V19" s="5"/>
      <c r="W19" s="5"/>
      <c r="X19" s="67"/>
      <c r="Y19" s="67"/>
      <c r="Z19" s="67"/>
      <c r="AA19" s="67"/>
      <c r="AI19" s="2"/>
    </row>
    <row r="20" spans="4:27" ht="12.75">
      <c r="D20" s="2"/>
      <c r="E20" s="2"/>
      <c r="F20" s="36"/>
      <c r="G20" s="64"/>
      <c r="H20" s="64"/>
      <c r="I20" s="2"/>
      <c r="J20" s="2"/>
      <c r="K20" s="2"/>
      <c r="L20" s="34"/>
      <c r="M20" s="2"/>
      <c r="N20" s="2"/>
      <c r="O20" s="2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2:34" ht="12.75">
      <c r="B21" s="2"/>
      <c r="C21" s="2"/>
      <c r="D21" s="2"/>
      <c r="E21" s="2"/>
      <c r="F21" s="87"/>
      <c r="G21" s="64"/>
      <c r="H21" s="64"/>
      <c r="I21" s="2"/>
      <c r="J21" s="2"/>
      <c r="K21" s="2"/>
      <c r="L21" s="34"/>
      <c r="M21" s="2"/>
      <c r="N21" s="2"/>
      <c r="O21" s="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2"/>
      <c r="AC21" s="2"/>
      <c r="AD21" s="2"/>
      <c r="AE21" s="2"/>
      <c r="AF21" s="2"/>
      <c r="AG21" s="2"/>
      <c r="AH21" s="2"/>
    </row>
    <row r="22" spans="6:27" ht="13.5" thickBot="1">
      <c r="F22" s="36"/>
      <c r="G22" s="64"/>
      <c r="H22" s="64"/>
      <c r="I22" s="2"/>
      <c r="J22" s="2"/>
      <c r="K22" s="2"/>
      <c r="L22" s="34"/>
      <c r="M22" s="2"/>
      <c r="N22" s="2"/>
      <c r="O22" s="2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2:27" ht="13.5" thickBot="1">
      <c r="B23" s="42" t="s">
        <v>5</v>
      </c>
      <c r="C23" s="54" t="s">
        <v>1</v>
      </c>
      <c r="D23" s="23" t="str">
        <f>D11</f>
        <v>breedte</v>
      </c>
      <c r="E23" s="24" t="str">
        <f>E11</f>
        <v>hoogte</v>
      </c>
      <c r="F23" s="24"/>
      <c r="G23" s="64"/>
      <c r="H23" s="64"/>
      <c r="I23" s="2"/>
      <c r="J23" s="52" t="s">
        <v>7</v>
      </c>
      <c r="K23" s="52"/>
      <c r="L23" s="53" t="s">
        <v>9</v>
      </c>
      <c r="M23" s="52" t="s">
        <v>8</v>
      </c>
      <c r="O23" s="2"/>
      <c r="P23" s="67"/>
      <c r="Q23" s="67"/>
      <c r="R23" s="67"/>
      <c r="T23" s="90" t="str">
        <f>CONCATENATE(D24," mm")</f>
        <v>60 mm</v>
      </c>
      <c r="U23" s="91"/>
      <c r="V23" s="91"/>
      <c r="W23" s="76"/>
      <c r="Y23" s="67"/>
      <c r="Z23" s="67"/>
      <c r="AA23" s="67"/>
    </row>
    <row r="24" spans="2:32" ht="12.75">
      <c r="B24" s="43" t="str">
        <f>B12</f>
        <v>afmeting (mm):</v>
      </c>
      <c r="C24" s="7">
        <v>25.4</v>
      </c>
      <c r="D24" s="58">
        <v>60</v>
      </c>
      <c r="E24" s="57">
        <f>M25</f>
        <v>18.242474226804124</v>
      </c>
      <c r="F24" s="48"/>
      <c r="G24" s="64"/>
      <c r="H24" s="64"/>
      <c r="I24" s="3" t="str">
        <f>I11</f>
        <v>ruimte op het pasje (mm):</v>
      </c>
      <c r="J24" s="2">
        <v>24.25</v>
      </c>
      <c r="K24" s="2"/>
      <c r="L24" s="34"/>
      <c r="M24" s="2">
        <v>7.373</v>
      </c>
      <c r="O24" s="2"/>
      <c r="P24" s="67"/>
      <c r="Q24" s="68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17"/>
      <c r="AC24" s="18"/>
      <c r="AD24" s="2"/>
      <c r="AE24" s="2"/>
      <c r="AF24" s="2"/>
    </row>
    <row r="25" spans="2:32" ht="13.5" thickBot="1">
      <c r="B25" s="43"/>
      <c r="C25" s="7"/>
      <c r="D25" s="58"/>
      <c r="E25" s="57"/>
      <c r="F25" s="48"/>
      <c r="G25" s="63"/>
      <c r="H25" s="60"/>
      <c r="I25" s="3" t="str">
        <f>I12</f>
        <v>inscannen op (mm):</v>
      </c>
      <c r="J25" s="2">
        <f>D24</f>
        <v>60</v>
      </c>
      <c r="K25" s="2"/>
      <c r="L25" s="34"/>
      <c r="M25" s="35">
        <f>J25*M24/J24</f>
        <v>18.242474226804124</v>
      </c>
      <c r="N25" s="2"/>
      <c r="O25" s="2"/>
      <c r="P25" s="67"/>
      <c r="Q25" s="71"/>
      <c r="R25" s="5"/>
      <c r="S25" s="5"/>
      <c r="T25" s="5"/>
      <c r="U25" s="5"/>
      <c r="V25" s="5"/>
      <c r="W25" s="5"/>
      <c r="X25" s="5"/>
      <c r="Y25" s="5"/>
      <c r="Z25" s="5"/>
      <c r="AA25" s="5"/>
      <c r="AB25" s="2"/>
      <c r="AC25" s="66"/>
      <c r="AD25" s="2"/>
      <c r="AE25" s="2"/>
      <c r="AF25" s="2"/>
    </row>
    <row r="26" spans="2:33" ht="13.5" thickBot="1">
      <c r="B26" s="43" t="s">
        <v>3</v>
      </c>
      <c r="C26" s="9"/>
      <c r="D26" s="8" t="s">
        <v>0</v>
      </c>
      <c r="E26" s="25" t="s">
        <v>0</v>
      </c>
      <c r="F26" s="39" t="s">
        <v>12</v>
      </c>
      <c r="G26" s="64"/>
      <c r="H26" s="62"/>
      <c r="I26" s="13" t="str">
        <f>I13</f>
        <v>maximale grootte (pixels):</v>
      </c>
      <c r="J26" s="78">
        <f>D5</f>
        <v>1000</v>
      </c>
      <c r="K26" s="14"/>
      <c r="L26" s="15"/>
      <c r="M26" s="79">
        <f>FLOOR(J26*M24/J24,1)</f>
        <v>304</v>
      </c>
      <c r="N26" s="2"/>
      <c r="O26" s="2"/>
      <c r="P26" s="67"/>
      <c r="Q26" s="71"/>
      <c r="R26" s="5"/>
      <c r="S26" s="82" t="s">
        <v>24</v>
      </c>
      <c r="T26" s="5"/>
      <c r="U26" s="5"/>
      <c r="V26" s="5"/>
      <c r="W26" s="5"/>
      <c r="X26" s="5"/>
      <c r="Y26" s="5"/>
      <c r="Z26" s="5"/>
      <c r="AA26" s="5"/>
      <c r="AB26" s="2"/>
      <c r="AC26" s="66"/>
      <c r="AD26" s="92" t="str">
        <f>CONCATENATE(FLOOR(M25,1)," mm")</f>
        <v>18 mm</v>
      </c>
      <c r="AE26" s="93"/>
      <c r="AF26" s="93"/>
      <c r="AG26" s="93"/>
    </row>
    <row r="27" spans="2:32" ht="13.5" thickBot="1">
      <c r="B27" s="44">
        <v>150</v>
      </c>
      <c r="C27" s="4">
        <f>B27/C$24</f>
        <v>5.905511811023622</v>
      </c>
      <c r="D27" s="6">
        <f aca="true" t="shared" si="1" ref="D27:E30">D$24*$C27</f>
        <v>354.33070866141736</v>
      </c>
      <c r="E27" s="31">
        <f t="shared" si="1"/>
        <v>107.73114700868577</v>
      </c>
      <c r="F27" s="37"/>
      <c r="G27" s="64"/>
      <c r="H27" s="62"/>
      <c r="I27" s="49" t="str">
        <f>$I14</f>
        <v>ruimte op het pasje (inch)</v>
      </c>
      <c r="J27" s="74">
        <f>J24/25.4</f>
        <v>0.954724409448819</v>
      </c>
      <c r="K27" s="74"/>
      <c r="L27" s="75"/>
      <c r="M27" s="74">
        <f>M24/25.4</f>
        <v>0.29027559055118113</v>
      </c>
      <c r="N27" s="2"/>
      <c r="O27" s="2"/>
      <c r="P27" s="67"/>
      <c r="Q27" s="71"/>
      <c r="R27" s="5"/>
      <c r="S27" s="82"/>
      <c r="T27" s="5"/>
      <c r="U27" s="5"/>
      <c r="V27" s="5"/>
      <c r="W27" s="5"/>
      <c r="X27" s="5"/>
      <c r="Y27" s="5"/>
      <c r="Z27" s="5"/>
      <c r="AA27" s="5"/>
      <c r="AB27" s="2"/>
      <c r="AC27" s="66"/>
      <c r="AD27" s="2"/>
      <c r="AE27" s="2"/>
      <c r="AF27" s="2"/>
    </row>
    <row r="28" spans="2:32" ht="13.5" thickBot="1">
      <c r="B28" s="44">
        <v>200</v>
      </c>
      <c r="C28" s="4">
        <f>B28/C$24</f>
        <v>7.874015748031496</v>
      </c>
      <c r="D28" s="6">
        <f t="shared" si="1"/>
        <v>472.4409448818898</v>
      </c>
      <c r="E28" s="31">
        <f t="shared" si="1"/>
        <v>143.64152934491437</v>
      </c>
      <c r="F28" s="37"/>
      <c r="G28" s="64"/>
      <c r="H28" s="62"/>
      <c r="I28" s="50" t="str">
        <f>$I15</f>
        <v>minmale grootte (pixels)</v>
      </c>
      <c r="J28" s="78">
        <f>FLOOR(J27*$D$6,1)</f>
        <v>286</v>
      </c>
      <c r="K28" s="14"/>
      <c r="L28" s="15"/>
      <c r="M28" s="79">
        <f>FLOOR(M27*$D$6,1)</f>
        <v>87</v>
      </c>
      <c r="N28" s="2"/>
      <c r="O28" s="2"/>
      <c r="P28" s="67"/>
      <c r="Q28" s="72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20"/>
      <c r="AC28" s="21"/>
      <c r="AD28" s="2"/>
      <c r="AE28" s="2"/>
      <c r="AF28" s="2"/>
    </row>
    <row r="29" spans="2:26" ht="12.75">
      <c r="B29" s="44">
        <v>300</v>
      </c>
      <c r="C29" s="4">
        <f>B29/C$24</f>
        <v>11.811023622047244</v>
      </c>
      <c r="D29" s="6">
        <f t="shared" si="1"/>
        <v>708.6614173228347</v>
      </c>
      <c r="E29" s="31">
        <f t="shared" si="1"/>
        <v>215.46229401737153</v>
      </c>
      <c r="F29" s="37" t="s">
        <v>22</v>
      </c>
      <c r="G29" s="64"/>
      <c r="H29" s="62"/>
      <c r="I29" s="2"/>
      <c r="J29" s="2"/>
      <c r="K29" s="2"/>
      <c r="L29" s="34"/>
      <c r="M29" s="2"/>
      <c r="N29" s="2"/>
      <c r="O29" s="2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2:27" ht="13.5" thickBot="1">
      <c r="B30" s="45">
        <v>400</v>
      </c>
      <c r="C30" s="28">
        <f>B30/C$24</f>
        <v>15.748031496062993</v>
      </c>
      <c r="D30" s="32">
        <f t="shared" si="1"/>
        <v>944.8818897637796</v>
      </c>
      <c r="E30" s="33">
        <f t="shared" si="1"/>
        <v>287.28305868982875</v>
      </c>
      <c r="F30" s="40"/>
      <c r="G30" s="64"/>
      <c r="H30" s="64"/>
      <c r="I30" s="2"/>
      <c r="J30" s="2"/>
      <c r="K30" s="2"/>
      <c r="L30" s="34"/>
      <c r="M30" s="2"/>
      <c r="N30" s="2"/>
      <c r="O30" s="2"/>
      <c r="P30" s="67"/>
      <c r="Q30" s="67"/>
      <c r="R30" s="67"/>
      <c r="S30" s="83" t="str">
        <f>CONCATENATE("breedte: tussen ",J28," en ",J26," pixels")</f>
        <v>breedte: tussen 286 en 1000 pixels</v>
      </c>
      <c r="T30" s="67"/>
      <c r="U30" s="67"/>
      <c r="V30" s="67"/>
      <c r="W30" s="67"/>
      <c r="X30" s="67"/>
      <c r="Y30" s="67"/>
      <c r="Z30" s="67"/>
      <c r="AA30" s="67"/>
    </row>
    <row r="31" spans="2:27" ht="12.75">
      <c r="B31" s="46"/>
      <c r="C31" s="4"/>
      <c r="D31" s="5"/>
      <c r="E31" s="5"/>
      <c r="F31" s="41"/>
      <c r="G31" s="64"/>
      <c r="H31" s="64"/>
      <c r="I31" s="2"/>
      <c r="J31" s="2"/>
      <c r="K31" s="2"/>
      <c r="L31" s="34"/>
      <c r="M31" s="2"/>
      <c r="N31" s="2"/>
      <c r="O31" s="2"/>
      <c r="P31" s="67"/>
      <c r="Q31" s="67"/>
      <c r="R31" s="67"/>
      <c r="S31" s="83" t="str">
        <f>CONCATENATE("hoogte tussen: ",M28," en ",M26," pixels")</f>
        <v>hoogte tussen: 87 en 304 pixels</v>
      </c>
      <c r="T31" s="67"/>
      <c r="U31" s="67"/>
      <c r="V31" s="67"/>
      <c r="W31" s="67"/>
      <c r="X31" s="67"/>
      <c r="Y31" s="67"/>
      <c r="Z31" s="67"/>
      <c r="AA31" s="67"/>
    </row>
    <row r="32" spans="2:27" ht="12.75">
      <c r="B32" s="46"/>
      <c r="C32" s="4"/>
      <c r="D32" s="5"/>
      <c r="E32" s="5"/>
      <c r="F32" s="41"/>
      <c r="G32" s="64"/>
      <c r="H32" s="64"/>
      <c r="I32" s="2"/>
      <c r="J32" s="2"/>
      <c r="K32" s="2"/>
      <c r="L32" s="34"/>
      <c r="M32" s="2"/>
      <c r="N32" s="2"/>
      <c r="O32" s="2"/>
      <c r="P32" s="67"/>
      <c r="Q32" s="67"/>
      <c r="R32" s="67"/>
      <c r="S32" s="83"/>
      <c r="T32" s="67"/>
      <c r="U32" s="67"/>
      <c r="V32" s="67"/>
      <c r="W32" s="67"/>
      <c r="X32" s="67"/>
      <c r="Y32" s="67"/>
      <c r="Z32" s="67"/>
      <c r="AA32" s="67"/>
    </row>
    <row r="33" spans="2:27" ht="12.75">
      <c r="B33" s="46"/>
      <c r="C33" s="4"/>
      <c r="D33" s="5"/>
      <c r="E33" s="5"/>
      <c r="F33" s="41"/>
      <c r="G33" s="64"/>
      <c r="H33" s="64"/>
      <c r="I33" s="2"/>
      <c r="J33" s="2"/>
      <c r="K33" s="2"/>
      <c r="L33" s="34"/>
      <c r="M33" s="2"/>
      <c r="N33" s="2"/>
      <c r="O33" s="2"/>
      <c r="P33" s="67"/>
      <c r="Q33" s="67"/>
      <c r="R33" s="67"/>
      <c r="S33" s="83"/>
      <c r="T33" s="67"/>
      <c r="U33" s="67"/>
      <c r="V33" s="67"/>
      <c r="W33" s="67"/>
      <c r="X33" s="67"/>
      <c r="Y33" s="67"/>
      <c r="Z33" s="67"/>
      <c r="AA33" s="67"/>
    </row>
    <row r="34" spans="2:27" ht="12.75">
      <c r="B34" s="46"/>
      <c r="C34" s="4"/>
      <c r="D34" s="5"/>
      <c r="E34" s="5"/>
      <c r="F34" s="41"/>
      <c r="G34" s="64"/>
      <c r="H34" s="64"/>
      <c r="I34" s="2"/>
      <c r="J34" s="2"/>
      <c r="K34" s="2"/>
      <c r="L34" s="34"/>
      <c r="M34" s="2"/>
      <c r="N34" s="2"/>
      <c r="O34" s="2"/>
      <c r="P34" s="67"/>
      <c r="Q34" s="67"/>
      <c r="R34" s="67"/>
      <c r="S34" s="83"/>
      <c r="T34" s="67"/>
      <c r="U34" s="67"/>
      <c r="V34" s="67"/>
      <c r="W34" s="67"/>
      <c r="X34" s="67"/>
      <c r="Y34" s="67"/>
      <c r="Z34" s="67"/>
      <c r="AA34" s="67"/>
    </row>
    <row r="35" spans="2:16" ht="13.5" thickBot="1">
      <c r="B35" s="47"/>
      <c r="F35" s="36"/>
      <c r="G35" s="64"/>
      <c r="H35" s="64"/>
      <c r="N35" s="2"/>
      <c r="O35" s="2"/>
      <c r="P35" s="67"/>
    </row>
    <row r="36" spans="2:27" ht="13.5" thickBot="1">
      <c r="B36" s="56" t="s">
        <v>6</v>
      </c>
      <c r="C36" s="54" t="s">
        <v>1</v>
      </c>
      <c r="D36" s="23" t="str">
        <f>D11</f>
        <v>breedte</v>
      </c>
      <c r="E36" s="24" t="str">
        <f>E11</f>
        <v>hoogte</v>
      </c>
      <c r="F36" s="24"/>
      <c r="G36" s="64"/>
      <c r="H36" s="64"/>
      <c r="I36" s="2"/>
      <c r="J36" s="52" t="s">
        <v>7</v>
      </c>
      <c r="K36" s="52"/>
      <c r="L36" s="53" t="s">
        <v>9</v>
      </c>
      <c r="M36" s="52" t="s">
        <v>8</v>
      </c>
      <c r="N36" s="2"/>
      <c r="O36" s="2"/>
      <c r="P36" s="67"/>
      <c r="Q36" s="67"/>
      <c r="R36" s="67"/>
      <c r="S36" s="67"/>
      <c r="T36" s="67"/>
      <c r="U36" s="67"/>
      <c r="V36" s="67"/>
      <c r="W36" s="90">
        <f>J38</f>
        <v>80</v>
      </c>
      <c r="X36" s="91"/>
      <c r="Y36" s="67" t="s">
        <v>2</v>
      </c>
      <c r="Z36" s="67"/>
      <c r="AA36" s="67"/>
    </row>
    <row r="37" spans="2:32" ht="12.75">
      <c r="B37" s="43" t="str">
        <f>B12</f>
        <v>afmeting (mm):</v>
      </c>
      <c r="C37" s="7">
        <v>25.4</v>
      </c>
      <c r="D37" s="58">
        <v>80</v>
      </c>
      <c r="E37" s="57">
        <f>M38</f>
        <v>32.359550561797754</v>
      </c>
      <c r="F37" s="25"/>
      <c r="G37" s="64"/>
      <c r="H37" s="64"/>
      <c r="I37" s="3" t="str">
        <f>I11</f>
        <v>ruimte op het pasje (mm):</v>
      </c>
      <c r="J37" s="2">
        <v>22.25</v>
      </c>
      <c r="K37" s="2"/>
      <c r="L37" s="34"/>
      <c r="M37" s="2">
        <v>9</v>
      </c>
      <c r="N37" s="2"/>
      <c r="O37" s="2"/>
      <c r="P37" s="67"/>
      <c r="Q37" s="68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17"/>
      <c r="AC37" s="17"/>
      <c r="AD37" s="17"/>
      <c r="AE37" s="17"/>
      <c r="AF37" s="18"/>
    </row>
    <row r="38" spans="2:32" ht="13.5" thickBot="1">
      <c r="B38" s="43"/>
      <c r="C38" s="7"/>
      <c r="D38" s="58"/>
      <c r="E38" s="57"/>
      <c r="F38" s="25"/>
      <c r="G38" s="64"/>
      <c r="H38" s="64"/>
      <c r="I38" s="3" t="str">
        <f>I12</f>
        <v>inscannen op (mm):</v>
      </c>
      <c r="J38" s="2">
        <f>D37</f>
        <v>80</v>
      </c>
      <c r="K38" s="2"/>
      <c r="L38" s="34"/>
      <c r="M38" s="35">
        <f>J38*M37/J37</f>
        <v>32.359550561797754</v>
      </c>
      <c r="N38" s="2"/>
      <c r="P38" s="67"/>
      <c r="Q38" s="71"/>
      <c r="R38" s="5"/>
      <c r="S38" s="5"/>
      <c r="T38" s="5"/>
      <c r="U38" s="5"/>
      <c r="V38" s="5"/>
      <c r="W38" s="5"/>
      <c r="X38" s="5"/>
      <c r="Y38" s="5"/>
      <c r="Z38" s="5"/>
      <c r="AA38" s="5"/>
      <c r="AB38" s="2"/>
      <c r="AC38" s="2"/>
      <c r="AD38" s="2"/>
      <c r="AE38" s="2"/>
      <c r="AF38" s="66"/>
    </row>
    <row r="39" spans="2:36" ht="13.5" thickBot="1">
      <c r="B39" s="43" t="s">
        <v>3</v>
      </c>
      <c r="C39" s="9"/>
      <c r="D39" s="8" t="s">
        <v>0</v>
      </c>
      <c r="E39" s="25" t="s">
        <v>0</v>
      </c>
      <c r="F39" s="39" t="s">
        <v>12</v>
      </c>
      <c r="G39" s="64"/>
      <c r="H39" s="64"/>
      <c r="I39" s="13" t="str">
        <f>I13</f>
        <v>maximale grootte (pixels):</v>
      </c>
      <c r="J39" s="78">
        <f>D5</f>
        <v>1000</v>
      </c>
      <c r="K39" s="14"/>
      <c r="L39" s="15"/>
      <c r="M39" s="79">
        <f>FLOOR(J39*M37/J37,1)</f>
        <v>404</v>
      </c>
      <c r="N39" s="2"/>
      <c r="P39" s="67"/>
      <c r="Q39" s="71"/>
      <c r="R39" s="5"/>
      <c r="T39" s="5"/>
      <c r="U39" s="82" t="s">
        <v>24</v>
      </c>
      <c r="V39" s="5"/>
      <c r="W39" s="5"/>
      <c r="X39" s="5"/>
      <c r="Y39" s="5"/>
      <c r="Z39" s="5"/>
      <c r="AA39" s="5"/>
      <c r="AB39" s="2"/>
      <c r="AC39" s="2"/>
      <c r="AD39" s="2"/>
      <c r="AE39" s="2"/>
      <c r="AF39" s="66"/>
      <c r="AG39" s="80" t="str">
        <f>CONCATENATE(FLOOR(M38,1)," mm")</f>
        <v>32 mm</v>
      </c>
      <c r="AH39" s="81"/>
      <c r="AJ39" s="81"/>
    </row>
    <row r="40" spans="2:35" ht="13.5" thickBot="1">
      <c r="B40" s="44">
        <v>100</v>
      </c>
      <c r="C40" s="4">
        <f>B40/C$37</f>
        <v>3.937007874015748</v>
      </c>
      <c r="D40" s="12">
        <f aca="true" t="shared" si="2" ref="D40:E43">D$37*$C40</f>
        <v>314.96062992125985</v>
      </c>
      <c r="E40" s="27">
        <f t="shared" si="2"/>
        <v>127.39980536140848</v>
      </c>
      <c r="F40" s="37"/>
      <c r="G40" s="64"/>
      <c r="H40" s="62"/>
      <c r="I40" s="49" t="str">
        <f>I27</f>
        <v>ruimte op het pasje (inch)</v>
      </c>
      <c r="J40" s="74">
        <f>J37/25.4</f>
        <v>0.8759842519685039</v>
      </c>
      <c r="K40" s="74"/>
      <c r="L40" s="75"/>
      <c r="M40" s="74">
        <f>M37/25.4</f>
        <v>0.35433070866141736</v>
      </c>
      <c r="P40" s="67"/>
      <c r="Q40" s="71"/>
      <c r="R40" s="5"/>
      <c r="S40" s="5"/>
      <c r="T40" s="5"/>
      <c r="U40" s="5"/>
      <c r="V40" s="5"/>
      <c r="W40" s="5"/>
      <c r="X40" s="5"/>
      <c r="Y40" s="5"/>
      <c r="Z40" s="5"/>
      <c r="AA40" s="5"/>
      <c r="AB40" s="2"/>
      <c r="AC40" s="2"/>
      <c r="AD40" s="2"/>
      <c r="AE40" s="2"/>
      <c r="AF40" s="66"/>
      <c r="AI40" s="81"/>
    </row>
    <row r="41" spans="2:32" ht="13.5" thickBot="1">
      <c r="B41" s="44">
        <v>150</v>
      </c>
      <c r="C41" s="4">
        <f>B41/C$37</f>
        <v>5.905511811023622</v>
      </c>
      <c r="D41" s="12">
        <f t="shared" si="2"/>
        <v>472.4409448818898</v>
      </c>
      <c r="E41" s="27">
        <f t="shared" si="2"/>
        <v>191.09970804211272</v>
      </c>
      <c r="F41" s="37"/>
      <c r="G41" s="64"/>
      <c r="H41" s="62"/>
      <c r="I41" s="50" t="str">
        <f>I28</f>
        <v>minmale grootte (pixels)</v>
      </c>
      <c r="J41" s="78">
        <f>FLOOR(J40*$D$6,1)</f>
        <v>262</v>
      </c>
      <c r="K41" s="14"/>
      <c r="L41" s="15"/>
      <c r="M41" s="79">
        <f>FLOOR(M40*$D$6,1)</f>
        <v>106</v>
      </c>
      <c r="P41" s="67"/>
      <c r="Q41" s="71"/>
      <c r="R41" s="5"/>
      <c r="S41" s="5"/>
      <c r="T41" s="5"/>
      <c r="U41" s="5"/>
      <c r="V41" s="5"/>
      <c r="W41" s="5"/>
      <c r="X41" s="5"/>
      <c r="Y41" s="5"/>
      <c r="Z41" s="5"/>
      <c r="AA41" s="5"/>
      <c r="AB41" s="2"/>
      <c r="AC41" s="2"/>
      <c r="AD41" s="2"/>
      <c r="AE41" s="2"/>
      <c r="AF41" s="66"/>
    </row>
    <row r="42" spans="2:32" ht="13.5" thickBot="1">
      <c r="B42" s="44">
        <v>200</v>
      </c>
      <c r="C42" s="4">
        <f>B42/C$37</f>
        <v>7.874015748031496</v>
      </c>
      <c r="D42" s="12">
        <f t="shared" si="2"/>
        <v>629.9212598425197</v>
      </c>
      <c r="E42" s="27">
        <f t="shared" si="2"/>
        <v>254.79961072281696</v>
      </c>
      <c r="F42" s="37"/>
      <c r="G42" s="64"/>
      <c r="H42" s="59"/>
      <c r="P42" s="67"/>
      <c r="Q42" s="72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20"/>
      <c r="AC42" s="20"/>
      <c r="AD42" s="20"/>
      <c r="AE42" s="20"/>
      <c r="AF42" s="21"/>
    </row>
    <row r="43" spans="2:27" ht="13.5" thickBot="1">
      <c r="B43" s="19">
        <v>300</v>
      </c>
      <c r="C43" s="28">
        <f>B43/C$37</f>
        <v>11.811023622047244</v>
      </c>
      <c r="D43" s="29">
        <f t="shared" si="2"/>
        <v>944.8818897637796</v>
      </c>
      <c r="E43" s="30">
        <f t="shared" si="2"/>
        <v>382.19941608422545</v>
      </c>
      <c r="F43" s="40" t="s">
        <v>22</v>
      </c>
      <c r="G43" s="64"/>
      <c r="H43" s="59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</row>
    <row r="44" spans="2:27" ht="12.75">
      <c r="B44" s="3"/>
      <c r="C44" s="4"/>
      <c r="F44" s="87"/>
      <c r="G44" s="64"/>
      <c r="H44" s="59"/>
      <c r="P44" s="67"/>
      <c r="Q44" s="67"/>
      <c r="R44" s="67"/>
      <c r="S44" s="83" t="str">
        <f>CONCATENATE("breedte: tussen ",J41," en ",J39," pixels")</f>
        <v>breedte: tussen 262 en 1000 pixels</v>
      </c>
      <c r="T44" s="67"/>
      <c r="U44" s="67"/>
      <c r="V44" s="67"/>
      <c r="W44" s="67"/>
      <c r="X44" s="67"/>
      <c r="Y44" s="67"/>
      <c r="Z44" s="67"/>
      <c r="AA44" s="67"/>
    </row>
    <row r="45" spans="7:27" ht="12.75">
      <c r="G45" s="64"/>
      <c r="H45" s="59"/>
      <c r="P45" s="67"/>
      <c r="Q45" s="67"/>
      <c r="R45" s="67"/>
      <c r="S45" s="83" t="str">
        <f>CONCATENATE("hoogte tussen: ",M41," en ",M39," pixels")</f>
        <v>hoogte tussen: 106 en 404 pixels</v>
      </c>
      <c r="T45" s="67"/>
      <c r="U45" s="67"/>
      <c r="V45" s="67"/>
      <c r="W45" s="67"/>
      <c r="X45" s="67"/>
      <c r="Y45" s="67"/>
      <c r="Z45" s="67"/>
      <c r="AA45" s="67"/>
    </row>
    <row r="46" spans="2:27" ht="12.75">
      <c r="B46" s="10" t="s">
        <v>21</v>
      </c>
      <c r="G46" s="64"/>
      <c r="H46" s="64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</row>
    <row r="47" spans="2:16" ht="12.75">
      <c r="B47" s="77"/>
      <c r="C47" t="s">
        <v>27</v>
      </c>
      <c r="G47" s="64"/>
      <c r="H47" s="64"/>
      <c r="P47" s="67"/>
    </row>
    <row r="48" spans="7:16" ht="12.75">
      <c r="G48" s="64"/>
      <c r="H48" s="64"/>
      <c r="P48" s="67"/>
    </row>
    <row r="49" spans="7:8" ht="12.75">
      <c r="G49" s="64"/>
      <c r="H49" s="64"/>
    </row>
    <row r="50" spans="7:8" ht="12.75">
      <c r="G50" s="64"/>
      <c r="H50" s="64"/>
    </row>
    <row r="51" spans="7:8" ht="12.75">
      <c r="G51" s="64"/>
      <c r="H51" s="64"/>
    </row>
  </sheetData>
  <sheetProtection selectLockedCells="1"/>
  <mergeCells count="5">
    <mergeCell ref="I8:M8"/>
    <mergeCell ref="W36:X36"/>
    <mergeCell ref="S8:U8"/>
    <mergeCell ref="T23:V23"/>
    <mergeCell ref="AD26:AG26"/>
  </mergeCells>
  <conditionalFormatting sqref="D27:D30">
    <cfRule type="cellIs" priority="1" dxfId="1" operator="between" stopIfTrue="1">
      <formula>$J$28</formula>
      <formula>$J$26</formula>
    </cfRule>
    <cfRule type="cellIs" priority="2" dxfId="0" operator="notBetween" stopIfTrue="1">
      <formula>$J$28</formula>
      <formula>$J$26</formula>
    </cfRule>
  </conditionalFormatting>
  <conditionalFormatting sqref="E27:E30">
    <cfRule type="cellIs" priority="3" dxfId="1" operator="between" stopIfTrue="1">
      <formula>$M$28</formula>
      <formula>$M$26</formula>
    </cfRule>
    <cfRule type="cellIs" priority="4" dxfId="0" operator="notBetween" stopIfTrue="1">
      <formula>$M$28</formula>
      <formula>$M$26</formula>
    </cfRule>
  </conditionalFormatting>
  <conditionalFormatting sqref="D40:D43">
    <cfRule type="cellIs" priority="5" dxfId="1" operator="between" stopIfTrue="1">
      <formula>$J$41</formula>
      <formula>$J$39</formula>
    </cfRule>
    <cfRule type="cellIs" priority="6" dxfId="0" operator="notBetween" stopIfTrue="1">
      <formula>$J$41</formula>
      <formula>$J$39</formula>
    </cfRule>
  </conditionalFormatting>
  <conditionalFormatting sqref="E40:E43">
    <cfRule type="cellIs" priority="7" dxfId="1" operator="between" stopIfTrue="1">
      <formula>$M$41</formula>
      <formula>$M$39</formula>
    </cfRule>
    <cfRule type="cellIs" priority="8" dxfId="0" operator="notBetween" stopIfTrue="1">
      <formula>$M$41</formula>
      <formula>$M$39</formula>
    </cfRule>
  </conditionalFormatting>
  <conditionalFormatting sqref="D15:D17">
    <cfRule type="cellIs" priority="9" dxfId="1" operator="between" stopIfTrue="1">
      <formula>$J$15</formula>
      <formula>$J$13</formula>
    </cfRule>
    <cfRule type="cellIs" priority="10" dxfId="0" operator="notBetween" stopIfTrue="1">
      <formula>$J$15</formula>
      <formula>$J$13</formula>
    </cfRule>
  </conditionalFormatting>
  <conditionalFormatting sqref="E15:E17">
    <cfRule type="cellIs" priority="11" dxfId="1" operator="between" stopIfTrue="1">
      <formula>$M$15</formula>
      <formula>$M$13</formula>
    </cfRule>
    <cfRule type="cellIs" priority="12" dxfId="0" operator="notBetween" stopIfTrue="1">
      <formula>$M$15</formula>
      <formula>$M$13</formula>
    </cfRule>
  </conditionalFormatting>
  <printOptions/>
  <pageMargins left="0.51" right="0.47" top="0.5" bottom="0.5" header="0.5" footer="0.5"/>
  <pageSetup fitToHeight="1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vts Politie Nederland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Martijn Donath</dc:creator>
  <cp:keywords/>
  <dc:description/>
  <cp:lastModifiedBy>Tak, Peter</cp:lastModifiedBy>
  <cp:lastPrinted>2014-01-29T09:29:22Z</cp:lastPrinted>
  <dcterms:created xsi:type="dcterms:W3CDTF">2013-09-30T11:02:18Z</dcterms:created>
  <dcterms:modified xsi:type="dcterms:W3CDTF">2014-02-07T12:43:39Z</dcterms:modified>
  <cp:category/>
  <cp:version/>
  <cp:contentType/>
  <cp:contentStatus/>
</cp:coreProperties>
</file>